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带计算公式评分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<sst xmlns="http://schemas.openxmlformats.org/spreadsheetml/2006/main" count="32" uniqueCount="23">
  <si>
    <t>附件1.湖南省2023年度公路水运工程监理企业信用评价评分情况表</t>
  </si>
  <si>
    <t>企业名称</t>
  </si>
  <si>
    <t>项目名称</t>
  </si>
  <si>
    <t>第一、二季度</t>
  </si>
  <si>
    <t>第三季度</t>
  </si>
  <si>
    <t>第四季度</t>
  </si>
  <si>
    <t>加权得分</t>
  </si>
  <si>
    <t>合同额</t>
  </si>
  <si>
    <t>企业得分</t>
  </si>
  <si>
    <t>益阳市公路工程监理有限责任公司</t>
  </si>
  <si>
    <t>S507沅江市茶盘洲镇至黄茅洲大桥南公路</t>
  </si>
  <si>
    <t>/</t>
  </si>
  <si>
    <t>S220沅江市四季红镇至黄茅洲大桥北公路</t>
  </si>
  <si>
    <t>G234赫山区谢林港至桃江石洞公路改建工程（赫山段）</t>
  </si>
  <si>
    <t>G234赫山区谢林港至桃江石洞公路改建工程（桃江段）</t>
  </si>
  <si>
    <t>S236安化县龙塘至江南公路</t>
  </si>
  <si>
    <t>长沙华南土木工程监理有限公司</t>
  </si>
  <si>
    <t>S511南县东河至茅草街公路改建工程</t>
  </si>
  <si>
    <t>S238安化东坪至渠江公路</t>
  </si>
  <si>
    <t>北京中交安通工程技术咨询有限公司</t>
  </si>
  <si>
    <t>赫山区五里牌至益阳高铁南站（新市渡）公路工程</t>
  </si>
  <si>
    <t>育才-布朗交通咨询监理有限公司益阳港龙塘港区长安益阳电厂煤码头工程监理部</t>
  </si>
  <si>
    <t>益阳港龙塘港区长安益阳电厂煤码头工程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</si>
</sst>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1">
    <font>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lignment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center" vertical="center" wrapText="1"/>
    </xf>
    <xf numFmtId="176" fontId="0" fillId="0" borderId="2" xfId="0" applyNumberFormat="1" applyBorder="1" applyAlignment="1">
      <alignment horizontal="center" vertical="center"/>
    </xf>
    <xf numFmtId="0" fontId="0" fillId="0" borderId="3" xfId="0" applyBorder="1" applyAlignment="1">
      <alignment horizontal="center" vertical="center" wrapText="1"/>
    </xf>
    <xf numFmtId="176" fontId="0" fillId="0" borderId="3" xfId="0" applyNumberFormat="1" applyBorder="1" applyAlignment="1">
      <alignment horizontal="center" vertical="center"/>
    </xf>
    <xf numFmtId="0" fontId="0" fillId="0" borderId="4" xfId="0" applyBorder="1" applyAlignment="1">
      <alignment horizontal="center" vertical="center" wrapText="1"/>
    </xf>
    <xf numFmtId="176" fontId="0" fillId="0" borderId="4"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C19" sqref="C19"/>
    </sheetView>
  </sheetViews>
  <sheetFormatPr defaultColWidth="9" defaultRowHeight="13.5" outlineLevelCol="7"/>
  <cols>
    <col min="1" max="1" width="15.75" style="1" customWidth="1"/>
    <col min="2" max="2" width="36.9666666666667" style="2" customWidth="1"/>
    <col min="3" max="3" width="14.65" customWidth="1"/>
    <col min="4" max="4" width="10.875" customWidth="1"/>
    <col min="5" max="5" width="12.625"/>
    <col min="6" max="6" width="10.625" customWidth="1"/>
    <col min="7" max="7" width="10.75" customWidth="1"/>
    <col min="8" max="8" width="12.7666666666667" style="3"/>
    <col min="11" max="11" width="16.125" style="3" customWidth="1"/>
    <col min="12" max="12" width="11.5083333333333" style="3"/>
  </cols>
  <sheetData>
    <row r="1" ht="32" customHeight="1" spans="1:8">
      <c r="A1" s="4" t="s">
        <v>0</v>
      </c>
      <c r="B1" s="1"/>
      <c r="C1" s="1"/>
      <c r="D1" s="1"/>
      <c r="E1" s="1"/>
      <c r="F1" s="1"/>
      <c r="G1" s="1"/>
      <c r="H1" s="1"/>
    </row>
    <row r="2" ht="30" customHeight="1" spans="1:8">
      <c r="A2" s="5" t="s">
        <v>1</v>
      </c>
      <c r="B2" s="5" t="s">
        <v>2</v>
      </c>
      <c r="C2" s="6" t="s">
        <v>3</v>
      </c>
      <c r="D2" s="6" t="s">
        <v>4</v>
      </c>
      <c r="E2" s="6" t="s">
        <v>5</v>
      </c>
      <c r="F2" s="6" t="s">
        <v>6</v>
      </c>
      <c r="G2" s="6" t="s">
        <v>7</v>
      </c>
      <c r="H2" s="7" t="s">
        <v>8</v>
      </c>
    </row>
    <row r="3" ht="30" customHeight="1" spans="1:8">
      <c r="A3" s="8" t="s">
        <v>9</v>
      </c>
      <c r="B3" s="5" t="s">
        <v>10</v>
      </c>
      <c r="C3" s="6">
        <v>100</v>
      </c>
      <c r="D3" s="6" t="s">
        <v>11</v>
      </c>
      <c r="E3" s="6" t="s">
        <v>11</v>
      </c>
      <c r="F3" s="6">
        <v>100</v>
      </c>
      <c r="G3" s="6">
        <v>410.074</v>
      </c>
      <c r="H3" s="9">
        <f>(F3*G3+F4*G4+F5*G5+F6*G6+F7*G7)/(G3+G4+G5+G6+G7)</f>
        <v>94.7684048958657</v>
      </c>
    </row>
    <row r="4" ht="30" customHeight="1" spans="1:8">
      <c r="A4" s="10"/>
      <c r="B4" s="5" t="s">
        <v>12</v>
      </c>
      <c r="C4" s="6" t="s">
        <v>11</v>
      </c>
      <c r="D4" s="6">
        <v>85</v>
      </c>
      <c r="E4" s="6">
        <v>100</v>
      </c>
      <c r="F4" s="6">
        <f>D4*0.4+60</f>
        <v>94</v>
      </c>
      <c r="G4" s="6">
        <v>272.168</v>
      </c>
      <c r="H4" s="11"/>
    </row>
    <row r="5" ht="30" customHeight="1" spans="1:8">
      <c r="A5" s="10"/>
      <c r="B5" s="5" t="s">
        <v>13</v>
      </c>
      <c r="C5" s="6" t="s">
        <v>11</v>
      </c>
      <c r="D5" s="6" t="s">
        <v>11</v>
      </c>
      <c r="E5" s="6">
        <v>84</v>
      </c>
      <c r="F5" s="6">
        <f>E5</f>
        <v>84</v>
      </c>
      <c r="G5" s="6">
        <v>188.998</v>
      </c>
      <c r="H5" s="11"/>
    </row>
    <row r="6" ht="30" customHeight="1" spans="1:8">
      <c r="A6" s="10"/>
      <c r="B6" s="5" t="s">
        <v>14</v>
      </c>
      <c r="C6" s="6" t="s">
        <v>11</v>
      </c>
      <c r="D6" s="6">
        <v>85</v>
      </c>
      <c r="E6" s="6">
        <v>100</v>
      </c>
      <c r="F6" s="6">
        <f>D6*0.4+60</f>
        <v>94</v>
      </c>
      <c r="G6" s="6">
        <v>126.798</v>
      </c>
      <c r="H6" s="11"/>
    </row>
    <row r="7" ht="30" customHeight="1" spans="1:8">
      <c r="A7" s="12"/>
      <c r="B7" s="5" t="s">
        <v>15</v>
      </c>
      <c r="C7" s="6">
        <v>100</v>
      </c>
      <c r="D7" s="6">
        <v>85</v>
      </c>
      <c r="E7" s="6">
        <v>100</v>
      </c>
      <c r="F7" s="6">
        <f>C7*0.3+D7*0.3+E7*0.4</f>
        <v>95.5</v>
      </c>
      <c r="G7" s="6">
        <v>268.5</v>
      </c>
      <c r="H7" s="13"/>
    </row>
    <row r="8" ht="30" customHeight="1" spans="1:8">
      <c r="A8" s="8" t="s">
        <v>16</v>
      </c>
      <c r="B8" s="5" t="s">
        <v>17</v>
      </c>
      <c r="C8" s="6" t="s">
        <v>11</v>
      </c>
      <c r="D8" s="6" t="s">
        <v>11</v>
      </c>
      <c r="E8" s="6">
        <v>100</v>
      </c>
      <c r="F8" s="6">
        <f>E8</f>
        <v>100</v>
      </c>
      <c r="G8" s="6">
        <v>552.5156</v>
      </c>
      <c r="H8" s="9">
        <f>(F8*G8+F9*G9)/(G8+G9)</f>
        <v>98.3609138650315</v>
      </c>
    </row>
    <row r="9" ht="30" customHeight="1" spans="1:8">
      <c r="A9" s="12"/>
      <c r="B9" s="5" t="s">
        <v>18</v>
      </c>
      <c r="C9" s="6">
        <v>100</v>
      </c>
      <c r="D9" s="6">
        <v>92</v>
      </c>
      <c r="E9" s="6">
        <v>100</v>
      </c>
      <c r="F9" s="6">
        <f>C9*0.3+D9*0.3+E9*0.4</f>
        <v>97.6</v>
      </c>
      <c r="G9" s="6">
        <v>1190.175</v>
      </c>
      <c r="H9" s="13"/>
    </row>
    <row r="10" ht="40" customHeight="1" spans="1:8">
      <c r="A10" s="5" t="s">
        <v>19</v>
      </c>
      <c r="B10" s="5" t="s">
        <v>20</v>
      </c>
      <c r="C10" s="6" t="s">
        <v>11</v>
      </c>
      <c r="D10" s="6" t="s">
        <v>11</v>
      </c>
      <c r="E10" s="6">
        <v>94</v>
      </c>
      <c r="F10" s="6">
        <f>E10*1</f>
        <v>94</v>
      </c>
      <c r="G10" s="6">
        <v>188.88</v>
      </c>
      <c r="H10" s="7">
        <f>F10*G10/G10</f>
        <v>94</v>
      </c>
    </row>
    <row r="11" ht="72" customHeight="1" spans="1:8">
      <c r="A11" s="5" t="s">
        <v>21</v>
      </c>
      <c r="B11" s="5" t="s">
        <v>22</v>
      </c>
      <c r="C11" s="6">
        <v>100</v>
      </c>
      <c r="D11" s="6">
        <v>83</v>
      </c>
      <c r="E11" s="6">
        <v>100</v>
      </c>
      <c r="F11" s="6">
        <f>C11*0.3+D11*0.3+E11*0.4</f>
        <v>94.9</v>
      </c>
      <c r="G11" s="6">
        <v>78.9</v>
      </c>
      <c r="H11" s="7">
        <f>F11*G11/G11</f>
        <v>94.9</v>
      </c>
    </row>
  </sheetData>
  <mergeCells count="5">
    <mergeCell ref="A1:H1"/>
    <mergeCell ref="A3:A7"/>
    <mergeCell ref="A8:A9"/>
    <mergeCell ref="H3:H7"/>
    <mergeCell ref="H8:H9"/>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带计算公式评分表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E网情深</cp:lastModifiedBy>
  <dcterms:created xsi:type="dcterms:W3CDTF">2024-01-24T07:43:00Z</dcterms:created>
  <dcterms:modified xsi:type="dcterms:W3CDTF">2024-01-31T08:29:22Z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0978DB9D8892473DA7F1256AF7E80C6B_13</vt:lpwstr>
  </property>
  <property fmtid="{D5CDD505-2E9C-101B-9397-08002B2CF9AE}" pid="3" name="KSOProductBuildVer">
    <vt:lpwstr>2052-12.1.0.16250</vt:lpwstr>
  </property>
</Properties>
</file>